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уточн." sheetId="1" r:id="rId1"/>
  </sheets>
  <definedNames>
    <definedName name="_xlnm.Print_Area" localSheetId="0">'уточн.'!$A$1:$G$67</definedName>
  </definedNames>
  <calcPr fullCalcOnLoad="1"/>
</workbook>
</file>

<file path=xl/sharedStrings.xml><?xml version="1.0" encoding="utf-8"?>
<sst xmlns="http://schemas.openxmlformats.org/spreadsheetml/2006/main" count="91" uniqueCount="90">
  <si>
    <t>Сельское хозяйство и рыболовство</t>
  </si>
  <si>
    <t>Общее образование</t>
  </si>
  <si>
    <t>Другие вопросы в области образования</t>
  </si>
  <si>
    <t>Другие общегосударственные вопросы</t>
  </si>
  <si>
    <t>Социальное обеспечение населения</t>
  </si>
  <si>
    <t>Органы внутренних дел</t>
  </si>
  <si>
    <t>Молодежная политика и оздоровление детей</t>
  </si>
  <si>
    <t>Дошкольное образование</t>
  </si>
  <si>
    <t>0405</t>
  </si>
  <si>
    <t>Стационарная медицинская помощь</t>
  </si>
  <si>
    <t>Функционирование высшего должностного лица субъекта Российской Федерации и муниципального образования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</si>
  <si>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</si>
  <si>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Другие вопросы в области здравоохранения, физической культуры и спорта</t>
  </si>
  <si>
    <t>Коды разделов, подразделов</t>
  </si>
  <si>
    <t>Наименование разделов и подразделов</t>
  </si>
  <si>
    <t>0100</t>
  </si>
  <si>
    <t>ОБЩЕГОСУДАРСТВЕННЫЕ ВОПРОСЫ</t>
  </si>
  <si>
    <t>0102</t>
  </si>
  <si>
    <t>0103</t>
  </si>
  <si>
    <t>0104</t>
  </si>
  <si>
    <t>0106</t>
  </si>
  <si>
    <t>0114</t>
  </si>
  <si>
    <t>0300</t>
  </si>
  <si>
    <t>0302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</si>
  <si>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</si>
  <si>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</si>
  <si>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</si>
  <si>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</si>
  <si>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</si>
  <si>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</si>
  <si>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</si>
  <si>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</si>
  <si>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</si>
  <si>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</si>
  <si>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0806</t>
  </si>
  <si>
    <t>0900</t>
  </si>
  <si>
    <t>0901</t>
  </si>
  <si>
    <t>0902</t>
  </si>
  <si>
    <t>0908</t>
  </si>
  <si>
    <t>0910</t>
  </si>
  <si>
    <t>1000</t>
  </si>
  <si>
    <t>1003</t>
  </si>
  <si>
    <t>1004</t>
  </si>
  <si>
    <t>1100</t>
  </si>
  <si>
    <t>1101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</si>
  <si>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</si>
  <si>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</si>
  <si>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</si>
  <si>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</si>
  <si>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</si>
  <si>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</si>
  <si>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</si>
  <si>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</si>
  <si>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</si>
  <si>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</si>
  <si>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</si>
  <si>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</si>
  <si>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</si>
  <si>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СОЦИАЛЬНАЯ ПОЛИТИКА</t>
  </si>
  <si>
    <t>Охрана семьи, материнства и детства</t>
  </si>
  <si>
    <t>МЕЖБЮДЖЕТНЫЕ ТРАНСФЕРТЫ</t>
  </si>
  <si>
    <t>Дотации бюджетам субъектов Российской Федерациии и муниципальных образований</t>
  </si>
  <si>
    <t>ИТОГО РАСХОДОВ</t>
  </si>
  <si>
    <t>1103</t>
  </si>
  <si>
    <t>Субвенции бюджетам субъектов Российской Федерациии и муниципальных образований</t>
  </si>
  <si>
    <t>0505</t>
  </si>
  <si>
    <t>Другие вопросы в области жилищно-коммунального хозяйства</t>
  </si>
  <si>
    <t>1001</t>
  </si>
  <si>
    <t>Пенсионное обеспечение</t>
  </si>
  <si>
    <t>0904</t>
  </si>
  <si>
    <t>Скорая медицинская помощь</t>
  </si>
  <si>
    <t>0107</t>
  </si>
  <si>
    <t>Обеспечение проведения выборов и референдумов</t>
  </si>
  <si>
    <t>Распределение бюджетных ассигнований по разделам, подразделам классификации расходов районного бюджета на 2010 год</t>
  </si>
  <si>
    <t>0412</t>
  </si>
  <si>
    <t>Другие вопросы в области национальной экономики</t>
  </si>
  <si>
    <t>0401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</si>
  <si>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</si>
  <si>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</si>
  <si>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</si>
  <si>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Сумма                                                    ( тыс.руб.)</t>
  </si>
  <si>
    <t>0501</t>
  </si>
  <si>
    <t>Жилищное хозяйство</t>
  </si>
  <si>
    <t>0502</t>
  </si>
  <si>
    <t>Коммунальное хозяйство</t>
  </si>
  <si>
    <t>1102</t>
  </si>
  <si>
    <t>Субсидии бюджетам субъектов Российской Федерации и муниципальных образований (межбюджетные субсидии)</t>
  </si>
  <si>
    <t>1104</t>
  </si>
  <si>
    <t>Иные межбюджетные трансферты</t>
  </si>
  <si>
    <t xml:space="preserve">Приложение 2                                                           к решению районной Думы                     от 20.08.2010г. № 32 "О внесении изменений в решение районной Думы "О районном бюджете на 2010 год и на плановый период 2011 и 2012 годов"                                            Приложение 7                                                                 к решению районной Думы  от 02.12.2009 г. № 382  "О районном бюджете на 2010 год и на плановый период 2011 и 2012 годов"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</si>
</sst>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8">
    <font>
      <sz val="10"/>
      <name val="Arial Cyr"/>
      <family val="0"/>
    </font>
    <font>
      <u val="single"/>
      <sz val="10.45"/>
      <color indexed="12"/>
      <name val="Arial Cyr"/>
      <family val="0"/>
    </font>
    <font>
      <sz val="11"/>
      <name val="Arial Cyr"/>
      <family val="0"/>
    </font>
    <font>
      <u val="single"/>
      <sz val="10.45"/>
      <color indexed="36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18" applyFont="1" applyFill="1" applyAlignment="1">
      <alignment wrapText="1"/>
      <protection/>
    </xf>
    <xf numFmtId="165" fontId="0" fillId="0" borderId="1" xfId="0" applyNumberFormat="1" applyBorder="1" applyAlignment="1">
      <alignment horizontal="center"/>
    </xf>
    <xf numFmtId="165" fontId="4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0" fillId="0" borderId="1" xfId="0" applyNumberFormat="1" applyBorder="1" applyAlignment="1">
      <alignment horizontal="center" wrapText="1"/>
    </xf>
    <xf numFmtId="0" fontId="0" fillId="3" borderId="0" xfId="0" applyFill="1" applyAlignment="1">
      <alignment/>
    </xf>
    <xf numFmtId="165" fontId="0" fillId="3" borderId="1" xfId="0" applyNumberFormat="1" applyFont="1" applyFill="1" applyBorder="1" applyAlignment="1">
      <alignment horizontal="center"/>
    </xf>
    <xf numFmtId="165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 wrapText="1"/>
    </xf>
    <xf numFmtId="0" fontId="0" fillId="0" borderId="0" xfId="18" applyFont="1" applyFill="1" applyAlignment="1">
      <alignment horizontal="right" wrapText="1"/>
      <protection/>
    </xf>
    <xf numFmtId="0" fontId="0" fillId="0" borderId="0" xfId="0" applyAlignment="1">
      <alignment horizontal="left"/>
    </xf>
    <xf numFmtId="165" fontId="0" fillId="3" borderId="2" xfId="0" applyNumberFormat="1" applyFont="1" applyFill="1" applyBorder="1" applyAlignment="1">
      <alignment horizontal="center"/>
    </xf>
    <xf numFmtId="0" fontId="0" fillId="0" borderId="0" xfId="18" applyFont="1" applyFill="1" applyAlignment="1">
      <alignment horizontal="left" vertical="justify" wrapText="1"/>
      <protection/>
    </xf>
    <xf numFmtId="165" fontId="0" fillId="0" borderId="2" xfId="0" applyNumberForma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" borderId="5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165" fontId="0" fillId="3" borderId="6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 wrapText="1"/>
    </xf>
    <xf numFmtId="49" fontId="0" fillId="2" borderId="3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 wrapText="1"/>
    </xf>
    <xf numFmtId="0" fontId="6" fillId="0" borderId="0" xfId="18" applyFont="1" applyFill="1" applyAlignment="1">
      <alignment horizontal="left" vertical="justify" wrapText="1"/>
      <protection/>
    </xf>
    <xf numFmtId="49" fontId="7" fillId="0" borderId="0" xfId="0" applyNumberFormat="1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SheetLayoutView="100" workbookViewId="0" topLeftCell="A1">
      <pane ySplit="12" topLeftCell="BM18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10.125" style="0" customWidth="1"/>
    <col min="2" max="2" width="11.375" style="0" customWidth="1"/>
    <col min="3" max="3" width="24.125" style="0" customWidth="1"/>
    <col min="4" max="4" width="38.00390625" style="0" customWidth="1"/>
    <col min="5" max="5" width="28.75390625" style="0" customWidth="1"/>
    <col min="6" max="6" width="13.00390625" style="0" hidden="1" customWidth="1"/>
    <col min="7" max="7" width="12.00390625" style="0" hidden="1" customWidth="1"/>
  </cols>
  <sheetData>
    <row r="1" spans="3:7" ht="14.25" customHeight="1">
      <c r="C1" s="15"/>
      <c r="D1" s="18"/>
      <c r="E1" s="52" t="s">
        <v>89</v>
      </c>
      <c r="F1" s="18"/>
      <c r="G1" s="18"/>
    </row>
    <row r="2" spans="3:7" ht="14.25" customHeight="1">
      <c r="C2" s="15"/>
      <c r="D2" s="18"/>
      <c r="E2" s="52"/>
      <c r="F2" s="18"/>
      <c r="G2" s="18"/>
    </row>
    <row r="3" spans="3:7" ht="12.75" customHeight="1">
      <c r="C3" s="15"/>
      <c r="D3" s="18"/>
      <c r="E3" s="52"/>
      <c r="F3" s="18"/>
      <c r="G3" s="18"/>
    </row>
    <row r="4" spans="3:7" ht="8.25" customHeight="1">
      <c r="C4" s="3"/>
      <c r="D4" s="18"/>
      <c r="E4" s="52"/>
      <c r="F4" s="18"/>
      <c r="G4" s="18"/>
    </row>
    <row r="5" ht="12.75" customHeight="1" hidden="1">
      <c r="E5" s="52"/>
    </row>
    <row r="6" ht="12.75" customHeight="1" hidden="1">
      <c r="E6" s="52"/>
    </row>
    <row r="7" ht="86.25" customHeight="1">
      <c r="E7" s="52"/>
    </row>
    <row r="10" spans="1:8" ht="56.25" customHeight="1">
      <c r="A10" s="81" t="s">
        <v>73</v>
      </c>
      <c r="B10" s="81"/>
      <c r="C10" s="81"/>
      <c r="D10" s="81"/>
      <c r="E10" s="81"/>
      <c r="F10" s="81"/>
      <c r="G10" s="81"/>
      <c r="H10" s="16"/>
    </row>
    <row r="11" ht="3" customHeight="1" thickBot="1"/>
    <row r="12" spans="1:7" ht="66.75" customHeight="1" thickBot="1">
      <c r="A12" s="21" t="s">
        <v>13</v>
      </c>
      <c r="B12" s="82" t="s">
        <v>14</v>
      </c>
      <c r="C12" s="82"/>
      <c r="D12" s="82"/>
      <c r="E12" s="22" t="s">
        <v>80</v>
      </c>
      <c r="F12" s="20"/>
      <c r="G12" s="7"/>
    </row>
    <row r="13" spans="1:7" ht="18" customHeight="1" thickBot="1">
      <c r="A13" s="24" t="s">
        <v>15</v>
      </c>
      <c r="B13" s="69" t="s">
        <v>16</v>
      </c>
      <c r="C13" s="70"/>
      <c r="D13" s="71"/>
      <c r="E13" s="25">
        <f>E14+E15+E16+E17+E18+E20</f>
        <v>15911.099999999999</v>
      </c>
      <c r="F13" s="23"/>
      <c r="G13" s="6"/>
    </row>
    <row r="14" spans="1:7" ht="30" customHeight="1">
      <c r="A14" s="27" t="s">
        <v>17</v>
      </c>
      <c r="B14" s="83" t="s">
        <v>10</v>
      </c>
      <c r="C14" s="83"/>
      <c r="D14" s="83"/>
      <c r="E14" s="28">
        <f>730</f>
        <v>730</v>
      </c>
      <c r="F14" s="12"/>
      <c r="G14" s="4"/>
    </row>
    <row r="15" spans="1:7" ht="32.25" customHeight="1">
      <c r="A15" s="29" t="s">
        <v>18</v>
      </c>
      <c r="B15" s="73" t="s">
        <v>45</v>
      </c>
      <c r="C15" s="74"/>
      <c r="D15" s="75"/>
      <c r="E15" s="30">
        <f>320</f>
        <v>320</v>
      </c>
      <c r="F15" s="12"/>
      <c r="G15" s="4"/>
    </row>
    <row r="16" spans="1:7" ht="42.75" customHeight="1">
      <c r="A16" s="29" t="s">
        <v>19</v>
      </c>
      <c r="B16" s="76" t="s">
        <v>46</v>
      </c>
      <c r="C16" s="76"/>
      <c r="D16" s="76"/>
      <c r="E16" s="30">
        <f>9092.8</f>
        <v>9092.8</v>
      </c>
      <c r="F16" s="14"/>
      <c r="G16" s="4"/>
    </row>
    <row r="17" spans="1:7" ht="30.75" customHeight="1">
      <c r="A17" s="29" t="s">
        <v>20</v>
      </c>
      <c r="B17" s="76" t="s">
        <v>47</v>
      </c>
      <c r="C17" s="76"/>
      <c r="D17" s="76"/>
      <c r="E17" s="30">
        <f>4114.9</f>
        <v>4114.9</v>
      </c>
      <c r="F17" s="14"/>
      <c r="G17" s="4"/>
    </row>
    <row r="18" spans="1:7" ht="12.75">
      <c r="A18" s="29" t="s">
        <v>71</v>
      </c>
      <c r="B18" s="76" t="s">
        <v>72</v>
      </c>
      <c r="C18" s="76"/>
      <c r="D18" s="76"/>
      <c r="E18" s="30">
        <f>150</f>
        <v>150</v>
      </c>
      <c r="F18" s="14"/>
      <c r="G18" s="4"/>
    </row>
    <row r="19" spans="1:7" ht="12.75" hidden="1">
      <c r="A19" s="29"/>
      <c r="B19" s="76"/>
      <c r="C19" s="76"/>
      <c r="D19" s="76"/>
      <c r="E19" s="30"/>
      <c r="F19" s="14"/>
      <c r="G19" s="4"/>
    </row>
    <row r="20" spans="1:7" ht="13.5" thickBot="1">
      <c r="A20" s="31" t="s">
        <v>21</v>
      </c>
      <c r="B20" s="77" t="s">
        <v>3</v>
      </c>
      <c r="C20" s="77"/>
      <c r="D20" s="77"/>
      <c r="E20" s="32">
        <f>770+172.7+204+100+7+1.5+20+31.5+2.5+60+0.4+108+25.5+0.3</f>
        <v>1503.4</v>
      </c>
      <c r="F20" s="26"/>
      <c r="G20" s="4"/>
    </row>
    <row r="21" spans="1:7" ht="30" customHeight="1" thickBot="1">
      <c r="A21" s="24" t="s">
        <v>22</v>
      </c>
      <c r="B21" s="60" t="s">
        <v>48</v>
      </c>
      <c r="C21" s="61"/>
      <c r="D21" s="62"/>
      <c r="E21" s="25">
        <f>E22+E23</f>
        <v>2196.5</v>
      </c>
      <c r="F21" s="23"/>
      <c r="G21" s="6"/>
    </row>
    <row r="22" spans="1:7" ht="12.75">
      <c r="A22" s="27" t="s">
        <v>23</v>
      </c>
      <c r="B22" s="84" t="s">
        <v>5</v>
      </c>
      <c r="C22" s="85"/>
      <c r="D22" s="86"/>
      <c r="E22" s="28">
        <f>2169</f>
        <v>2169</v>
      </c>
      <c r="F22" s="12"/>
      <c r="G22" s="4"/>
    </row>
    <row r="23" spans="1:7" ht="28.5" customHeight="1" thickBot="1">
      <c r="A23" s="31" t="s">
        <v>24</v>
      </c>
      <c r="B23" s="66" t="s">
        <v>11</v>
      </c>
      <c r="C23" s="67"/>
      <c r="D23" s="68"/>
      <c r="E23" s="32">
        <f>27.5</f>
        <v>27.5</v>
      </c>
      <c r="F23" s="12"/>
      <c r="G23" s="4"/>
    </row>
    <row r="24" spans="1:7" ht="13.5" thickBot="1">
      <c r="A24" s="24" t="s">
        <v>25</v>
      </c>
      <c r="B24" s="60" t="s">
        <v>49</v>
      </c>
      <c r="C24" s="61"/>
      <c r="D24" s="62"/>
      <c r="E24" s="25">
        <f>SUM(E26:E31)</f>
        <v>3031.9</v>
      </c>
      <c r="F24" s="23"/>
      <c r="G24" s="6"/>
    </row>
    <row r="25" spans="1:7" ht="13.5" hidden="1" thickBot="1">
      <c r="A25" s="45"/>
      <c r="B25" s="78"/>
      <c r="C25" s="79"/>
      <c r="D25" s="80"/>
      <c r="E25" s="46"/>
      <c r="F25" s="23"/>
      <c r="G25" s="6"/>
    </row>
    <row r="26" spans="1:7" ht="13.5" thickBot="1">
      <c r="A26" s="27" t="s">
        <v>76</v>
      </c>
      <c r="B26" s="63" t="s">
        <v>77</v>
      </c>
      <c r="C26" s="64"/>
      <c r="D26" s="65"/>
      <c r="E26" s="46">
        <f>28.3+400.3+86+30.1</f>
        <v>544.7</v>
      </c>
      <c r="F26" s="23"/>
      <c r="G26" s="6"/>
    </row>
    <row r="27" spans="1:7" ht="12.75">
      <c r="A27" s="27" t="s">
        <v>8</v>
      </c>
      <c r="B27" s="63" t="s">
        <v>0</v>
      </c>
      <c r="C27" s="64"/>
      <c r="D27" s="65"/>
      <c r="E27" s="28">
        <f>1718.1</f>
        <v>1718.1</v>
      </c>
      <c r="F27" s="13"/>
      <c r="G27" s="4"/>
    </row>
    <row r="28" spans="1:7" ht="12.75" hidden="1">
      <c r="A28" s="29"/>
      <c r="B28" s="54"/>
      <c r="C28" s="55"/>
      <c r="D28" s="56"/>
      <c r="E28" s="30"/>
      <c r="F28" s="13"/>
      <c r="G28" s="4"/>
    </row>
    <row r="29" spans="1:7" ht="12.75" hidden="1">
      <c r="A29" s="29"/>
      <c r="B29" s="54"/>
      <c r="C29" s="55"/>
      <c r="D29" s="56"/>
      <c r="E29" s="30"/>
      <c r="F29" s="13"/>
      <c r="G29" s="4"/>
    </row>
    <row r="30" spans="1:7" ht="13.5" hidden="1" thickBot="1">
      <c r="A30" s="31"/>
      <c r="B30" s="57"/>
      <c r="C30" s="58"/>
      <c r="D30" s="59"/>
      <c r="E30" s="32"/>
      <c r="F30" s="13"/>
      <c r="G30" s="4"/>
    </row>
    <row r="31" spans="1:7" ht="13.5" thickBot="1">
      <c r="A31" s="47" t="s">
        <v>74</v>
      </c>
      <c r="B31" s="57" t="s">
        <v>75</v>
      </c>
      <c r="C31" s="58"/>
      <c r="D31" s="59"/>
      <c r="E31" s="48">
        <f>169.1+100+500</f>
        <v>769.1</v>
      </c>
      <c r="F31" s="13"/>
      <c r="G31" s="4"/>
    </row>
    <row r="32" spans="1:7" ht="13.5" thickBot="1">
      <c r="A32" s="24" t="s">
        <v>26</v>
      </c>
      <c r="B32" s="69" t="s">
        <v>50</v>
      </c>
      <c r="C32" s="70"/>
      <c r="D32" s="71"/>
      <c r="E32" s="25">
        <f>SUM(E35:E37)</f>
        <v>7898.3</v>
      </c>
      <c r="F32" s="23"/>
      <c r="G32" s="6"/>
    </row>
    <row r="33" spans="1:7" ht="12.75" hidden="1">
      <c r="A33" s="27"/>
      <c r="B33" s="63"/>
      <c r="C33" s="64"/>
      <c r="D33" s="65"/>
      <c r="E33" s="28"/>
      <c r="F33" s="13"/>
      <c r="G33" s="4"/>
    </row>
    <row r="34" spans="1:7" ht="12.75" hidden="1">
      <c r="A34" s="29"/>
      <c r="B34" s="54"/>
      <c r="C34" s="55"/>
      <c r="D34" s="56"/>
      <c r="E34" s="30"/>
      <c r="F34" s="13"/>
      <c r="G34" s="4"/>
    </row>
    <row r="35" spans="1:7" ht="12.75">
      <c r="A35" s="49" t="s">
        <v>81</v>
      </c>
      <c r="B35" s="54" t="s">
        <v>82</v>
      </c>
      <c r="C35" s="55"/>
      <c r="D35" s="56"/>
      <c r="E35" s="50">
        <f>704</f>
        <v>704</v>
      </c>
      <c r="F35" s="13"/>
      <c r="G35" s="4"/>
    </row>
    <row r="36" spans="1:7" ht="12.75">
      <c r="A36" s="49" t="s">
        <v>83</v>
      </c>
      <c r="B36" s="54" t="s">
        <v>84</v>
      </c>
      <c r="C36" s="55"/>
      <c r="D36" s="56"/>
      <c r="E36" s="50">
        <f>188.3+1953+837+2300</f>
        <v>5278.3</v>
      </c>
      <c r="F36" s="13"/>
      <c r="G36" s="4"/>
    </row>
    <row r="37" spans="1:7" ht="13.5" thickBot="1">
      <c r="A37" s="31" t="s">
        <v>65</v>
      </c>
      <c r="B37" s="33" t="s">
        <v>66</v>
      </c>
      <c r="C37" s="34"/>
      <c r="D37" s="35"/>
      <c r="E37" s="32">
        <f>1916</f>
        <v>1916</v>
      </c>
      <c r="F37" s="19"/>
      <c r="G37" s="4"/>
    </row>
    <row r="38" spans="1:7" ht="13.5" thickBot="1">
      <c r="A38" s="24" t="s">
        <v>27</v>
      </c>
      <c r="B38" s="69" t="s">
        <v>51</v>
      </c>
      <c r="C38" s="70"/>
      <c r="D38" s="71"/>
      <c r="E38" s="25">
        <f>E39+E40+E41+E42+E43+E44</f>
        <v>157422.29999999996</v>
      </c>
      <c r="F38" s="23"/>
      <c r="G38" s="6"/>
    </row>
    <row r="39" spans="1:7" ht="12.75">
      <c r="A39" s="27" t="s">
        <v>28</v>
      </c>
      <c r="B39" s="63" t="s">
        <v>7</v>
      </c>
      <c r="C39" s="64"/>
      <c r="D39" s="65"/>
      <c r="E39" s="28">
        <f>41484.1</f>
        <v>41484.1</v>
      </c>
      <c r="F39" s="13"/>
      <c r="G39" s="4"/>
    </row>
    <row r="40" spans="1:7" ht="12.75">
      <c r="A40" s="29" t="s">
        <v>29</v>
      </c>
      <c r="B40" s="54" t="s">
        <v>1</v>
      </c>
      <c r="C40" s="55"/>
      <c r="D40" s="56"/>
      <c r="E40" s="30">
        <v>97362.7</v>
      </c>
      <c r="F40" s="13"/>
      <c r="G40" s="4"/>
    </row>
    <row r="41" spans="1:7" ht="12.75" customHeight="1" hidden="1">
      <c r="A41" s="29"/>
      <c r="B41" s="54" t="s">
        <v>1</v>
      </c>
      <c r="C41" s="55"/>
      <c r="D41" s="56"/>
      <c r="E41" s="30"/>
      <c r="F41" s="14"/>
      <c r="G41" s="4"/>
    </row>
    <row r="42" spans="1:7" ht="12.75">
      <c r="A42" s="29" t="s">
        <v>78</v>
      </c>
      <c r="B42" s="54" t="s">
        <v>79</v>
      </c>
      <c r="C42" s="55"/>
      <c r="D42" s="56"/>
      <c r="E42" s="30">
        <f>260+156.5+34.9</f>
        <v>451.4</v>
      </c>
      <c r="F42" s="14"/>
      <c r="G42" s="4"/>
    </row>
    <row r="43" spans="1:7" ht="12.75">
      <c r="A43" s="29" t="s">
        <v>30</v>
      </c>
      <c r="B43" s="54" t="s">
        <v>6</v>
      </c>
      <c r="C43" s="55"/>
      <c r="D43" s="56"/>
      <c r="E43" s="30">
        <f>3357.3</f>
        <v>3357.3</v>
      </c>
      <c r="F43" s="13"/>
      <c r="G43" s="4"/>
    </row>
    <row r="44" spans="1:7" ht="13.5" thickBot="1">
      <c r="A44" s="31" t="s">
        <v>31</v>
      </c>
      <c r="B44" s="57" t="s">
        <v>2</v>
      </c>
      <c r="C44" s="58"/>
      <c r="D44" s="59"/>
      <c r="E44" s="32">
        <f>14766.8</f>
        <v>14766.8</v>
      </c>
      <c r="F44" s="13"/>
      <c r="G44" s="4"/>
    </row>
    <row r="45" spans="1:7" ht="27.75" customHeight="1" thickBot="1">
      <c r="A45" s="24" t="s">
        <v>32</v>
      </c>
      <c r="B45" s="60" t="s">
        <v>52</v>
      </c>
      <c r="C45" s="61"/>
      <c r="D45" s="62"/>
      <c r="E45" s="25">
        <f>E46+E47</f>
        <v>24455.8</v>
      </c>
      <c r="F45" s="23"/>
      <c r="G45" s="6"/>
    </row>
    <row r="46" spans="1:7" ht="12.75">
      <c r="A46" s="27" t="s">
        <v>33</v>
      </c>
      <c r="B46" s="63" t="s">
        <v>53</v>
      </c>
      <c r="C46" s="64"/>
      <c r="D46" s="65"/>
      <c r="E46" s="28">
        <f>22165.8</f>
        <v>22165.8</v>
      </c>
      <c r="F46" s="13"/>
      <c r="G46" s="4"/>
    </row>
    <row r="47" spans="1:7" ht="24.75" customHeight="1" thickBot="1">
      <c r="A47" s="31" t="s">
        <v>34</v>
      </c>
      <c r="B47" s="66" t="s">
        <v>54</v>
      </c>
      <c r="C47" s="67"/>
      <c r="D47" s="68"/>
      <c r="E47" s="32">
        <f>2290</f>
        <v>2290</v>
      </c>
      <c r="F47" s="14"/>
      <c r="G47" s="4"/>
    </row>
    <row r="48" spans="1:7" ht="13.5" thickBot="1">
      <c r="A48" s="24" t="s">
        <v>35</v>
      </c>
      <c r="B48" s="69" t="s">
        <v>55</v>
      </c>
      <c r="C48" s="70"/>
      <c r="D48" s="71"/>
      <c r="E48" s="25">
        <f>E49+E50+E51+E52+E53</f>
        <v>38853.9</v>
      </c>
      <c r="F48" s="23"/>
      <c r="G48" s="6"/>
    </row>
    <row r="49" spans="1:7" ht="12.75">
      <c r="A49" s="27" t="s">
        <v>36</v>
      </c>
      <c r="B49" s="63" t="s">
        <v>9</v>
      </c>
      <c r="C49" s="64"/>
      <c r="D49" s="65"/>
      <c r="E49" s="28">
        <v>22634.8</v>
      </c>
      <c r="F49" s="13"/>
      <c r="G49" s="4"/>
    </row>
    <row r="50" spans="1:7" ht="12.75">
      <c r="A50" s="29" t="s">
        <v>37</v>
      </c>
      <c r="B50" s="54" t="s">
        <v>56</v>
      </c>
      <c r="C50" s="55"/>
      <c r="D50" s="56"/>
      <c r="E50" s="30">
        <f>11454.6</f>
        <v>11454.6</v>
      </c>
      <c r="F50" s="13"/>
      <c r="G50" s="4"/>
    </row>
    <row r="51" spans="1:7" ht="12.75">
      <c r="A51" s="29" t="s">
        <v>69</v>
      </c>
      <c r="B51" s="54" t="s">
        <v>70</v>
      </c>
      <c r="C51" s="55"/>
      <c r="D51" s="56"/>
      <c r="E51" s="30">
        <f>3662</f>
        <v>3662</v>
      </c>
      <c r="F51" s="13"/>
      <c r="G51" s="4"/>
    </row>
    <row r="52" spans="1:7" ht="12.75">
      <c r="A52" s="29" t="s">
        <v>38</v>
      </c>
      <c r="B52" s="54" t="s">
        <v>57</v>
      </c>
      <c r="C52" s="55"/>
      <c r="D52" s="56"/>
      <c r="E52" s="30">
        <v>107.5</v>
      </c>
      <c r="F52" s="13"/>
      <c r="G52" s="4"/>
    </row>
    <row r="53" spans="1:7" ht="15.75" customHeight="1" thickBot="1">
      <c r="A53" s="31" t="s">
        <v>39</v>
      </c>
      <c r="B53" s="90" t="s">
        <v>12</v>
      </c>
      <c r="C53" s="91"/>
      <c r="D53" s="92"/>
      <c r="E53" s="32">
        <f>995</f>
        <v>995</v>
      </c>
      <c r="F53" s="14"/>
      <c r="G53" s="4"/>
    </row>
    <row r="54" spans="1:7" ht="13.5" thickBot="1">
      <c r="A54" s="24" t="s">
        <v>40</v>
      </c>
      <c r="B54" s="69" t="s">
        <v>58</v>
      </c>
      <c r="C54" s="70"/>
      <c r="D54" s="71"/>
      <c r="E54" s="25">
        <f>E56+E57+E58+E55</f>
        <v>14988</v>
      </c>
      <c r="F54" s="23"/>
      <c r="G54" s="6"/>
    </row>
    <row r="55" spans="1:7" s="10" customFormat="1" ht="12.75">
      <c r="A55" s="36" t="s">
        <v>67</v>
      </c>
      <c r="B55" s="37" t="s">
        <v>68</v>
      </c>
      <c r="C55" s="38"/>
      <c r="D55" s="39"/>
      <c r="E55" s="40">
        <f>304</f>
        <v>304</v>
      </c>
      <c r="F55" s="17"/>
      <c r="G55" s="11"/>
    </row>
    <row r="56" spans="1:7" ht="12.75">
      <c r="A56" s="29" t="s">
        <v>41</v>
      </c>
      <c r="B56" s="54" t="s">
        <v>4</v>
      </c>
      <c r="C56" s="55"/>
      <c r="D56" s="56"/>
      <c r="E56" s="30">
        <f>1542+95.3+30+1662+70.7</f>
        <v>3400</v>
      </c>
      <c r="F56" s="13"/>
      <c r="G56" s="4"/>
    </row>
    <row r="57" spans="1:7" ht="13.5" thickBot="1">
      <c r="A57" s="31" t="s">
        <v>42</v>
      </c>
      <c r="B57" s="57" t="s">
        <v>59</v>
      </c>
      <c r="C57" s="58"/>
      <c r="D57" s="59"/>
      <c r="E57" s="32">
        <f>11284</f>
        <v>11284</v>
      </c>
      <c r="F57" s="13"/>
      <c r="G57" s="4"/>
    </row>
    <row r="58" spans="1:7" ht="12.75" hidden="1">
      <c r="A58" s="41"/>
      <c r="B58" s="87"/>
      <c r="C58" s="88"/>
      <c r="D58" s="89"/>
      <c r="E58" s="42"/>
      <c r="F58" s="13"/>
      <c r="G58" s="4"/>
    </row>
    <row r="59" spans="1:7" ht="13.5" thickBot="1">
      <c r="A59" s="24" t="s">
        <v>43</v>
      </c>
      <c r="B59" s="69" t="s">
        <v>60</v>
      </c>
      <c r="C59" s="70"/>
      <c r="D59" s="71"/>
      <c r="E59" s="25">
        <f>E60+E62+E63+E64</f>
        <v>14565.2</v>
      </c>
      <c r="F59" s="23"/>
      <c r="G59" s="6"/>
    </row>
    <row r="60" spans="1:7" ht="27" customHeight="1">
      <c r="A60" s="27" t="s">
        <v>44</v>
      </c>
      <c r="B60" s="99" t="s">
        <v>61</v>
      </c>
      <c r="C60" s="100"/>
      <c r="D60" s="101"/>
      <c r="E60" s="28">
        <f>11797</f>
        <v>11797</v>
      </c>
      <c r="F60" s="14"/>
      <c r="G60" s="4"/>
    </row>
    <row r="61" spans="1:7" ht="13.5" customHeight="1" hidden="1">
      <c r="A61" s="29"/>
      <c r="B61" s="93"/>
      <c r="C61" s="94"/>
      <c r="D61" s="95"/>
      <c r="E61" s="30"/>
      <c r="F61" s="14"/>
      <c r="G61" s="4"/>
    </row>
    <row r="62" spans="1:7" ht="27" customHeight="1">
      <c r="A62" s="49" t="s">
        <v>85</v>
      </c>
      <c r="B62" s="93" t="s">
        <v>86</v>
      </c>
      <c r="C62" s="94"/>
      <c r="D62" s="95"/>
      <c r="E62" s="50">
        <f>1973.8</f>
        <v>1973.8</v>
      </c>
      <c r="F62" s="14"/>
      <c r="G62" s="4"/>
    </row>
    <row r="63" spans="1:7" ht="27" customHeight="1" thickBot="1">
      <c r="A63" s="31" t="s">
        <v>63</v>
      </c>
      <c r="B63" s="90" t="s">
        <v>64</v>
      </c>
      <c r="C63" s="91"/>
      <c r="D63" s="92"/>
      <c r="E63" s="43">
        <f>669.2</f>
        <v>669.2</v>
      </c>
      <c r="F63" s="14"/>
      <c r="G63" s="9"/>
    </row>
    <row r="64" spans="1:7" ht="27" customHeight="1" thickBot="1">
      <c r="A64" s="47" t="s">
        <v>87</v>
      </c>
      <c r="B64" s="96" t="s">
        <v>88</v>
      </c>
      <c r="C64" s="97"/>
      <c r="D64" s="98"/>
      <c r="E64" s="51">
        <f>125.2</f>
        <v>125.2</v>
      </c>
      <c r="F64" s="14"/>
      <c r="G64" s="9"/>
    </row>
    <row r="65" spans="1:7" ht="13.5" thickBot="1">
      <c r="A65" s="44"/>
      <c r="B65" s="69" t="s">
        <v>62</v>
      </c>
      <c r="C65" s="70"/>
      <c r="D65" s="71"/>
      <c r="E65" s="25">
        <f>E13+E21+E24+E32+E38+E45+E48+E54+E59</f>
        <v>279322.99999999994</v>
      </c>
      <c r="F65" s="23"/>
      <c r="G65" s="5"/>
    </row>
    <row r="66" ht="8.25" customHeight="1">
      <c r="A66" s="2"/>
    </row>
    <row r="67" spans="1:6" ht="81" customHeight="1">
      <c r="A67" s="53"/>
      <c r="B67" s="53"/>
      <c r="C67" s="53"/>
      <c r="D67" s="72"/>
      <c r="E67" s="72"/>
      <c r="F67" s="8"/>
    </row>
    <row r="68" ht="12.75">
      <c r="A68" s="2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</sheetData>
  <mergeCells count="56">
    <mergeCell ref="B40:D40"/>
    <mergeCell ref="B53:D53"/>
    <mergeCell ref="B62:D62"/>
    <mergeCell ref="B64:D64"/>
    <mergeCell ref="B54:D54"/>
    <mergeCell ref="B60:D60"/>
    <mergeCell ref="B52:D52"/>
    <mergeCell ref="B49:D49"/>
    <mergeCell ref="B42:D42"/>
    <mergeCell ref="B65:D65"/>
    <mergeCell ref="B56:D56"/>
    <mergeCell ref="B57:D57"/>
    <mergeCell ref="B58:D58"/>
    <mergeCell ref="B59:D59"/>
    <mergeCell ref="B63:D63"/>
    <mergeCell ref="B61:D61"/>
    <mergeCell ref="B16:D16"/>
    <mergeCell ref="B22:D22"/>
    <mergeCell ref="B23:D23"/>
    <mergeCell ref="B51:D51"/>
    <mergeCell ref="B41:D41"/>
    <mergeCell ref="B50:D50"/>
    <mergeCell ref="B35:D35"/>
    <mergeCell ref="B36:D36"/>
    <mergeCell ref="B38:D38"/>
    <mergeCell ref="B39:D39"/>
    <mergeCell ref="A10:G10"/>
    <mergeCell ref="B12:D12"/>
    <mergeCell ref="B14:D14"/>
    <mergeCell ref="B13:D13"/>
    <mergeCell ref="B30:D30"/>
    <mergeCell ref="B32:D32"/>
    <mergeCell ref="B29:D29"/>
    <mergeCell ref="B25:D25"/>
    <mergeCell ref="B31:D31"/>
    <mergeCell ref="B26:D26"/>
    <mergeCell ref="D67:E67"/>
    <mergeCell ref="B15:D15"/>
    <mergeCell ref="B21:D21"/>
    <mergeCell ref="B17:D17"/>
    <mergeCell ref="B18:D18"/>
    <mergeCell ref="B19:D19"/>
    <mergeCell ref="B20:D20"/>
    <mergeCell ref="B27:D27"/>
    <mergeCell ref="B24:D24"/>
    <mergeCell ref="B28:D28"/>
    <mergeCell ref="E1:E7"/>
    <mergeCell ref="A67:C67"/>
    <mergeCell ref="B43:D43"/>
    <mergeCell ref="B44:D44"/>
    <mergeCell ref="B45:D45"/>
    <mergeCell ref="B46:D46"/>
    <mergeCell ref="B47:D47"/>
    <mergeCell ref="B48:D48"/>
    <mergeCell ref="B33:D33"/>
    <mergeCell ref="B34:D34"/>
  </mergeCells>
  <printOptions/>
  <pageMargins left="1.28" right="0.75" top="0.53" bottom="0.26" header="0.5" footer="0.1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Григорьевн</cp:lastModifiedBy>
  <cp:lastPrinted>2010-08-23T07:39:39Z</cp:lastPrinted>
  <dcterms:created xsi:type="dcterms:W3CDTF">2007-09-30T09:20:57Z</dcterms:created>
  <dcterms:modified xsi:type="dcterms:W3CDTF">2010-08-23T07:39:59Z</dcterms:modified>
  <cp:category/>
  <cp:version/>
  <cp:contentType/>
  <cp:contentStatus/>
</cp:coreProperties>
</file>