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2011" sheetId="1" r:id="rId1"/>
  </sheets>
  <definedNames>
    <definedName name="_xlnm.Print_Area" localSheetId="0">'2011'!$A$1:$F$59</definedName>
  </definedNames>
  <calcPr fullCalcOnLoad="1"/>
</workbook>
</file>

<file path=xl/sharedStrings.xml><?xml version="1.0" encoding="utf-8"?>
<sst xmlns="http://schemas.openxmlformats.org/spreadsheetml/2006/main" count="78" uniqueCount="78">
  <si>
    <t>Сельское хозяйство и рыболовство</t>
  </si>
  <si>
    <t>Общее образование</t>
  </si>
  <si>
    <t>Другие вопросы в области образования</t>
  </si>
  <si>
    <t>Другие общегосударственные вопросы</t>
  </si>
  <si>
    <t>Социальное обеспечение населения</t>
  </si>
  <si>
    <t>Органы внутренних дел</t>
  </si>
  <si>
    <t>Молодежная политика и оздоровление детей</t>
  </si>
  <si>
    <t>Дошкольное образование</t>
  </si>
  <si>
    <t>0405</t>
  </si>
  <si>
    <t>Функционирование высшего должностного лица субъекта Российской Федерации и муниципального образования</t>
  </si>
  <si>
    <t>Коды разделов, подразделов</t>
  </si>
  <si>
    <t>Наименование разделов и подразделов</t>
  </si>
  <si>
    <t>0100</t>
  </si>
  <si>
    <t>ОБЩЕГОСУДАРСТВЕННЫЕ ВОПРОСЫ</t>
  </si>
  <si>
    <t>0102</t>
  </si>
  <si>
    <t>0103</t>
  </si>
  <si>
    <t>0104</t>
  </si>
  <si>
    <t>0106</t>
  </si>
  <si>
    <t>0300</t>
  </si>
  <si>
    <t>0302</t>
  </si>
  <si>
    <t>0309</t>
  </si>
  <si>
    <t>0400</t>
  </si>
  <si>
    <t>0500</t>
  </si>
  <si>
    <t>0700</t>
  </si>
  <si>
    <t>0701</t>
  </si>
  <si>
    <t>0702</t>
  </si>
  <si>
    <t>0707</t>
  </si>
  <si>
    <t>0709</t>
  </si>
  <si>
    <t>0800</t>
  </si>
  <si>
    <t>0801</t>
  </si>
  <si>
    <t>1000</t>
  </si>
  <si>
    <t>1003</t>
  </si>
  <si>
    <t>1004</t>
  </si>
  <si>
    <t>1100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</si>
  <si>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</si>
  <si>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</si>
  <si>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</si>
  <si>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</si>
  <si>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</si>
  <si>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</si>
  <si>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</si>
  <si>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</t>
  </si>
  <si>
    <t>СОЦИАЛЬНАЯ ПОЛИТИКА</t>
  </si>
  <si>
    <t>ИТОГО РАСХОДОВ</t>
  </si>
  <si>
    <t>0505</t>
  </si>
  <si>
    <t>Другие вопросы в области жилищно-коммунального хозяйства</t>
  </si>
  <si>
    <t>1001</t>
  </si>
  <si>
    <t>Пенсионное обеспечение</t>
  </si>
  <si>
    <t>Сумма                                      ( тыс.руб.)</t>
  </si>
  <si>
    <t>0107</t>
  </si>
  <si>
    <t>Обеспечение проведения выборов и референдумов</t>
  </si>
  <si>
    <t>0113</t>
  </si>
  <si>
    <t>Защита населения и территории от чрезвычайных ситуаций природного и техногенного характера,гражданская оборона</t>
  </si>
  <si>
    <t>0804</t>
  </si>
  <si>
    <t>Охрана семьи и детства</t>
  </si>
  <si>
    <t>1105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</si>
  <si>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</si>
  <si>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</si>
  <si>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</si>
  <si>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0200</t>
  </si>
  <si>
    <t>НАЦИОНАЛЬНАЯ ОБОРОНА</t>
  </si>
  <si>
    <t>0203</t>
  </si>
  <si>
    <t>Мобилизационная и вневойсковая подготовка</t>
  </si>
  <si>
    <t>ФИЗИЧЕСКАЯ КУЛЬТУРА И СПОРТ</t>
  </si>
  <si>
    <t>Другие вопросы в области физической культуры и спорта</t>
  </si>
  <si>
    <t>Распределение бюджетных ассигнований по разделам, подразделам классификации расходов районного бюджета на 2011 год</t>
  </si>
  <si>
    <t>МЕЖБЮДЖЕТНЫЕ ТРАНСФЕРТЫ БЮДЖЕТАМ СУБЪЕКТОВ РОССИЙСКОЙ ФЕДЕРАЦИИ И МУНИЦИПАЛЬНЫХ ОБРАЗОВАНИЙ ОБЩЕГО ХАРАКТЕРА</t>
  </si>
  <si>
    <t xml:space="preserve">КУЛЬТУРА И КИНЕМАТОГРАФИЯ </t>
  </si>
  <si>
    <t xml:space="preserve">Другие вопросы в области культуры и кинематографии </t>
  </si>
  <si>
    <t>1402</t>
  </si>
  <si>
    <t>Дотации на поддержку мер по обеспечению сбалансированности бюджетов</t>
  </si>
  <si>
    <t>0705</t>
  </si>
  <si>
    <t>Профессиональная подготовка, переподготовка и повышение квалификации</t>
  </si>
  <si>
    <t>0412</t>
  </si>
  <si>
    <t>Другие вопросы в области национальной экономики</t>
  </si>
  <si>
    <t>0401</t>
  </si>
  <si>
    <t>Общеэкономические вопросы</t>
  </si>
  <si>
    <t xml:space="preserve">Приложение 2                                      к решению районной Думы          от 20.04.2011 г. № 62                         «О внесении изменений в решение районной Думы                  «О районном бюджете на 2011 год и на плановый период 2012 и 2013 годов»                               Приложение 7                                          к решению районной Думы от 25.11.2010 г. № 42                              «О районном бюджете на 2011год и на плановый период 2012 и 2013 годов»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</si>
</sst>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8">
    <font>
      <sz val="10"/>
      <name val="Arial Cyr"/>
      <family val="0"/>
    </font>
    <font>
      <u val="single"/>
      <sz val="10.45"/>
      <color indexed="12"/>
      <name val="Arial Cyr"/>
      <family val="0"/>
    </font>
    <font>
      <sz val="11"/>
      <name val="Arial Cyr"/>
      <family val="0"/>
    </font>
    <font>
      <u val="single"/>
      <sz val="10.45"/>
      <color indexed="36"/>
      <name val="Arial Cyr"/>
      <family val="0"/>
    </font>
    <font>
      <b/>
      <sz val="10"/>
      <name val="Arial Cyr"/>
      <family val="0"/>
    </font>
    <font>
      <b/>
      <i/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18" applyFont="1" applyFill="1" applyAlignment="1">
      <alignment wrapText="1"/>
      <protection/>
    </xf>
    <xf numFmtId="165" fontId="0" fillId="0" borderId="1" xfId="0" applyNumberFormat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3" borderId="0" xfId="0" applyFill="1" applyAlignment="1">
      <alignment/>
    </xf>
    <xf numFmtId="165" fontId="0" fillId="3" borderId="1" xfId="0" applyNumberFormat="1" applyFont="1" applyFill="1" applyBorder="1" applyAlignment="1">
      <alignment horizontal="center"/>
    </xf>
    <xf numFmtId="165" fontId="0" fillId="0" borderId="2" xfId="0" applyNumberForma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 wrapText="1"/>
    </xf>
    <xf numFmtId="0" fontId="0" fillId="0" borderId="0" xfId="18" applyFont="1" applyFill="1" applyAlignment="1">
      <alignment horizontal="right" wrapText="1"/>
      <protection/>
    </xf>
    <xf numFmtId="0" fontId="0" fillId="0" borderId="0" xfId="0" applyAlignment="1">
      <alignment horizontal="left"/>
    </xf>
    <xf numFmtId="165" fontId="0" fillId="3" borderId="2" xfId="0" applyNumberFormat="1" applyFont="1" applyFill="1" applyBorder="1" applyAlignment="1">
      <alignment horizontal="center"/>
    </xf>
    <xf numFmtId="0" fontId="0" fillId="0" borderId="0" xfId="18" applyFont="1" applyFill="1" applyAlignment="1">
      <alignment horizontal="left" vertical="justify" wrapText="1"/>
      <protection/>
    </xf>
    <xf numFmtId="165" fontId="0" fillId="0" borderId="2" xfId="0" applyNumberForma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49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6" fillId="0" borderId="0" xfId="18" applyFont="1" applyFill="1" applyAlignment="1">
      <alignment vertical="justify" wrapText="1"/>
      <protection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6" fillId="0" borderId="0" xfId="18" applyFont="1" applyFill="1" applyAlignment="1">
      <alignment horizontal="right" vertical="justify" wrapText="1"/>
      <protection/>
    </xf>
    <xf numFmtId="0" fontId="4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view="pageBreakPreview" zoomScaleSheetLayoutView="100" workbookViewId="0" topLeftCell="A1">
      <selection activeCell="E8" sqref="E8"/>
    </sheetView>
  </sheetViews>
  <sheetFormatPr defaultColWidth="9.00390625" defaultRowHeight="12.75"/>
  <cols>
    <col min="1" max="1" width="10.75390625" style="0" customWidth="1"/>
    <col min="2" max="2" width="11.375" style="0" customWidth="1"/>
    <col min="3" max="3" width="24.125" style="0" customWidth="1"/>
    <col min="4" max="4" width="37.875" style="0" customWidth="1"/>
    <col min="5" max="5" width="23.75390625" style="0" customWidth="1"/>
    <col min="6" max="6" width="13.00390625" style="0" hidden="1" customWidth="1"/>
  </cols>
  <sheetData>
    <row r="1" spans="3:6" ht="14.25" customHeight="1">
      <c r="C1" s="13"/>
      <c r="E1" s="34" t="s">
        <v>77</v>
      </c>
      <c r="F1" s="16"/>
    </row>
    <row r="2" spans="3:6" ht="14.25" customHeight="1">
      <c r="C2" s="13"/>
      <c r="D2" s="30"/>
      <c r="E2" s="34"/>
      <c r="F2" s="16"/>
    </row>
    <row r="3" spans="3:6" ht="42.75" customHeight="1">
      <c r="C3" s="13"/>
      <c r="D3" s="30"/>
      <c r="E3" s="34"/>
      <c r="F3" s="16"/>
    </row>
    <row r="4" spans="3:6" ht="31.5" customHeight="1">
      <c r="C4" s="3"/>
      <c r="D4" s="30"/>
      <c r="E4" s="34"/>
      <c r="F4" s="16"/>
    </row>
    <row r="5" spans="4:5" ht="12.75" customHeight="1" hidden="1">
      <c r="D5" s="30"/>
      <c r="E5" s="34"/>
    </row>
    <row r="6" spans="4:5" ht="12.75" customHeight="1" hidden="1">
      <c r="D6" s="30"/>
      <c r="E6" s="34"/>
    </row>
    <row r="7" spans="4:5" ht="62.25" customHeight="1">
      <c r="D7" s="30"/>
      <c r="E7" s="34"/>
    </row>
    <row r="10" spans="1:7" ht="56.25" customHeight="1">
      <c r="A10" s="43" t="s">
        <v>65</v>
      </c>
      <c r="B10" s="43"/>
      <c r="C10" s="43"/>
      <c r="D10" s="43"/>
      <c r="E10" s="43"/>
      <c r="F10" s="43"/>
      <c r="G10" s="14"/>
    </row>
    <row r="11" ht="3" customHeight="1"/>
    <row r="12" spans="1:6" ht="66.75" customHeight="1">
      <c r="A12" s="6" t="s">
        <v>10</v>
      </c>
      <c r="B12" s="44" t="s">
        <v>11</v>
      </c>
      <c r="C12" s="44"/>
      <c r="D12" s="44"/>
      <c r="E12" s="6" t="s">
        <v>48</v>
      </c>
      <c r="F12" s="18"/>
    </row>
    <row r="13" spans="1:6" ht="18" customHeight="1">
      <c r="A13" s="24" t="s">
        <v>12</v>
      </c>
      <c r="B13" s="35" t="s">
        <v>13</v>
      </c>
      <c r="C13" s="35"/>
      <c r="D13" s="35"/>
      <c r="E13" s="5">
        <f>E14+E15+E16+E17+E18+E20</f>
        <v>17881.1</v>
      </c>
      <c r="F13" s="19"/>
    </row>
    <row r="14" spans="1:6" ht="30" customHeight="1">
      <c r="A14" s="21" t="s">
        <v>14</v>
      </c>
      <c r="B14" s="39" t="s">
        <v>9</v>
      </c>
      <c r="C14" s="39"/>
      <c r="D14" s="39"/>
      <c r="E14" s="4">
        <f>776</f>
        <v>776</v>
      </c>
      <c r="F14" s="10"/>
    </row>
    <row r="15" spans="1:6" ht="32.25" customHeight="1">
      <c r="A15" s="21" t="s">
        <v>15</v>
      </c>
      <c r="B15" s="39" t="s">
        <v>34</v>
      </c>
      <c r="C15" s="39"/>
      <c r="D15" s="39"/>
      <c r="E15" s="4">
        <f>290</f>
        <v>290</v>
      </c>
      <c r="F15" s="10"/>
    </row>
    <row r="16" spans="1:6" ht="42.75" customHeight="1">
      <c r="A16" s="21" t="s">
        <v>16</v>
      </c>
      <c r="B16" s="39" t="s">
        <v>35</v>
      </c>
      <c r="C16" s="39"/>
      <c r="D16" s="39"/>
      <c r="E16" s="4">
        <f>10296.8</f>
        <v>10296.8</v>
      </c>
      <c r="F16" s="12"/>
    </row>
    <row r="17" spans="1:6" ht="30.75" customHeight="1">
      <c r="A17" s="21" t="s">
        <v>17</v>
      </c>
      <c r="B17" s="39" t="s">
        <v>36</v>
      </c>
      <c r="C17" s="39"/>
      <c r="D17" s="39"/>
      <c r="E17" s="4">
        <f>4414</f>
        <v>4414</v>
      </c>
      <c r="F17" s="12"/>
    </row>
    <row r="18" spans="1:6" ht="12.75">
      <c r="A18" s="21" t="s">
        <v>49</v>
      </c>
      <c r="B18" s="39" t="s">
        <v>50</v>
      </c>
      <c r="C18" s="39"/>
      <c r="D18" s="39"/>
      <c r="E18" s="4"/>
      <c r="F18" s="12"/>
    </row>
    <row r="19" spans="1:6" ht="12.75" hidden="1">
      <c r="A19" s="21"/>
      <c r="B19" s="39"/>
      <c r="C19" s="39"/>
      <c r="D19" s="39"/>
      <c r="E19" s="4"/>
      <c r="F19" s="12"/>
    </row>
    <row r="20" spans="1:6" ht="12.75">
      <c r="A20" s="21" t="s">
        <v>51</v>
      </c>
      <c r="B20" s="39" t="s">
        <v>3</v>
      </c>
      <c r="C20" s="39"/>
      <c r="D20" s="39"/>
      <c r="E20" s="4">
        <f>50+1913.6+120.7+20</f>
        <v>2104.2999999999997</v>
      </c>
      <c r="F20" s="20"/>
    </row>
    <row r="21" spans="1:6" ht="12.75">
      <c r="A21" s="24" t="s">
        <v>59</v>
      </c>
      <c r="B21" s="45" t="s">
        <v>60</v>
      </c>
      <c r="C21" s="45"/>
      <c r="D21" s="45"/>
      <c r="E21" s="5">
        <f>E22</f>
        <v>690.5</v>
      </c>
      <c r="F21" s="20"/>
    </row>
    <row r="22" spans="1:6" ht="12.75">
      <c r="A22" s="21" t="s">
        <v>61</v>
      </c>
      <c r="B22" s="39" t="s">
        <v>62</v>
      </c>
      <c r="C22" s="39"/>
      <c r="D22" s="39"/>
      <c r="E22" s="4">
        <v>690.5</v>
      </c>
      <c r="F22" s="20"/>
    </row>
    <row r="23" spans="1:6" ht="30" customHeight="1">
      <c r="A23" s="24" t="s">
        <v>18</v>
      </c>
      <c r="B23" s="45" t="s">
        <v>37</v>
      </c>
      <c r="C23" s="45"/>
      <c r="D23" s="45"/>
      <c r="E23" s="5">
        <f>E24+E25</f>
        <v>1233</v>
      </c>
      <c r="F23" s="19"/>
    </row>
    <row r="24" spans="1:6" ht="12.75">
      <c r="A24" s="21" t="s">
        <v>19</v>
      </c>
      <c r="B24" s="39" t="s">
        <v>5</v>
      </c>
      <c r="C24" s="39"/>
      <c r="D24" s="39"/>
      <c r="E24" s="4">
        <f>1193</f>
        <v>1193</v>
      </c>
      <c r="F24" s="10"/>
    </row>
    <row r="25" spans="1:6" ht="28.5" customHeight="1">
      <c r="A25" s="21" t="s">
        <v>20</v>
      </c>
      <c r="B25" s="39" t="s">
        <v>52</v>
      </c>
      <c r="C25" s="39"/>
      <c r="D25" s="39"/>
      <c r="E25" s="4">
        <f>40</f>
        <v>40</v>
      </c>
      <c r="F25" s="10"/>
    </row>
    <row r="26" spans="1:6" ht="12.75">
      <c r="A26" s="24" t="s">
        <v>21</v>
      </c>
      <c r="B26" s="45" t="s">
        <v>38</v>
      </c>
      <c r="C26" s="45"/>
      <c r="D26" s="45"/>
      <c r="E26" s="5">
        <f>E28+E29+E33</f>
        <v>10566.6</v>
      </c>
      <c r="F26" s="19"/>
    </row>
    <row r="27" spans="1:6" ht="12.75" hidden="1">
      <c r="A27" s="25"/>
      <c r="B27" s="46"/>
      <c r="C27" s="46"/>
      <c r="D27" s="46"/>
      <c r="E27" s="22"/>
      <c r="F27" s="19"/>
    </row>
    <row r="28" spans="1:6" ht="12.75">
      <c r="A28" s="25" t="s">
        <v>75</v>
      </c>
      <c r="B28" s="31" t="s">
        <v>76</v>
      </c>
      <c r="C28" s="32"/>
      <c r="D28" s="33"/>
      <c r="E28" s="22">
        <f>100</f>
        <v>100</v>
      </c>
      <c r="F28" s="19"/>
    </row>
    <row r="29" spans="1:6" ht="12.75">
      <c r="A29" s="21" t="s">
        <v>8</v>
      </c>
      <c r="B29" s="37" t="s">
        <v>0</v>
      </c>
      <c r="C29" s="37"/>
      <c r="D29" s="37"/>
      <c r="E29" s="4">
        <f>1847</f>
        <v>1847</v>
      </c>
      <c r="F29" s="11"/>
    </row>
    <row r="30" spans="1:6" ht="12.75" hidden="1">
      <c r="A30" s="21"/>
      <c r="B30" s="37"/>
      <c r="C30" s="37"/>
      <c r="D30" s="37"/>
      <c r="E30" s="4"/>
      <c r="F30" s="11"/>
    </row>
    <row r="31" spans="1:6" ht="12.75" hidden="1">
      <c r="A31" s="21"/>
      <c r="B31" s="37"/>
      <c r="C31" s="37"/>
      <c r="D31" s="37"/>
      <c r="E31" s="4"/>
      <c r="F31" s="11"/>
    </row>
    <row r="32" spans="1:6" ht="12.75" hidden="1">
      <c r="A32" s="21"/>
      <c r="B32" s="37"/>
      <c r="C32" s="37"/>
      <c r="D32" s="37"/>
      <c r="E32" s="4"/>
      <c r="F32" s="11"/>
    </row>
    <row r="33" spans="1:6" ht="12.75">
      <c r="A33" s="21" t="s">
        <v>73</v>
      </c>
      <c r="B33" s="47" t="s">
        <v>74</v>
      </c>
      <c r="C33" s="48"/>
      <c r="D33" s="49"/>
      <c r="E33" s="4">
        <f>8276.6+343</f>
        <v>8619.6</v>
      </c>
      <c r="F33" s="11"/>
    </row>
    <row r="34" spans="1:6" ht="12.75">
      <c r="A34" s="24" t="s">
        <v>22</v>
      </c>
      <c r="B34" s="35" t="s">
        <v>39</v>
      </c>
      <c r="C34" s="35"/>
      <c r="D34" s="35"/>
      <c r="E34" s="5">
        <f>SUM(E37:E37)</f>
        <v>2030</v>
      </c>
      <c r="F34" s="19"/>
    </row>
    <row r="35" spans="1:6" ht="12.75" hidden="1">
      <c r="A35" s="21"/>
      <c r="B35" s="37"/>
      <c r="C35" s="37"/>
      <c r="D35" s="37"/>
      <c r="E35" s="4"/>
      <c r="F35" s="11"/>
    </row>
    <row r="36" spans="1:6" ht="12.75" hidden="1">
      <c r="A36" s="21"/>
      <c r="B36" s="37"/>
      <c r="C36" s="37"/>
      <c r="D36" s="37"/>
      <c r="E36" s="4"/>
      <c r="F36" s="11"/>
    </row>
    <row r="37" spans="1:6" ht="12.75">
      <c r="A37" s="21" t="s">
        <v>44</v>
      </c>
      <c r="B37" s="26" t="s">
        <v>45</v>
      </c>
      <c r="C37" s="26"/>
      <c r="D37" s="26"/>
      <c r="E37" s="4">
        <f>2010+20</f>
        <v>2030</v>
      </c>
      <c r="F37" s="17"/>
    </row>
    <row r="38" spans="1:6" ht="12.75">
      <c r="A38" s="24" t="s">
        <v>23</v>
      </c>
      <c r="B38" s="35" t="s">
        <v>40</v>
      </c>
      <c r="C38" s="35"/>
      <c r="D38" s="35"/>
      <c r="E38" s="5">
        <f>E39+E40+E42+E43+E44</f>
        <v>161314.30000000002</v>
      </c>
      <c r="F38" s="19"/>
    </row>
    <row r="39" spans="1:6" ht="12.75">
      <c r="A39" s="21" t="s">
        <v>24</v>
      </c>
      <c r="B39" s="37" t="s">
        <v>7</v>
      </c>
      <c r="C39" s="37"/>
      <c r="D39" s="37"/>
      <c r="E39" s="4">
        <f>42060.2</f>
        <v>42060.2</v>
      </c>
      <c r="F39" s="11"/>
    </row>
    <row r="40" spans="1:6" ht="12.75">
      <c r="A40" s="21" t="s">
        <v>25</v>
      </c>
      <c r="B40" s="37" t="s">
        <v>1</v>
      </c>
      <c r="C40" s="37"/>
      <c r="D40" s="37"/>
      <c r="E40" s="4">
        <f>89666+5671</f>
        <v>95337</v>
      </c>
      <c r="F40" s="11"/>
    </row>
    <row r="41" spans="1:6" ht="12.75" hidden="1">
      <c r="A41" s="21"/>
      <c r="B41" s="39"/>
      <c r="C41" s="39"/>
      <c r="D41" s="39"/>
      <c r="E41" s="4"/>
      <c r="F41" s="12"/>
    </row>
    <row r="42" spans="1:6" ht="12.75">
      <c r="A42" s="21" t="s">
        <v>71</v>
      </c>
      <c r="B42" s="40" t="s">
        <v>72</v>
      </c>
      <c r="C42" s="41"/>
      <c r="D42" s="42"/>
      <c r="E42" s="4">
        <f>80+67.5</f>
        <v>147.5</v>
      </c>
      <c r="F42" s="12"/>
    </row>
    <row r="43" spans="1:6" ht="12.75">
      <c r="A43" s="21" t="s">
        <v>26</v>
      </c>
      <c r="B43" s="37" t="s">
        <v>6</v>
      </c>
      <c r="C43" s="37"/>
      <c r="D43" s="37"/>
      <c r="E43" s="4">
        <f>40</f>
        <v>40</v>
      </c>
      <c r="F43" s="11"/>
    </row>
    <row r="44" spans="1:6" ht="12.75">
      <c r="A44" s="21" t="s">
        <v>27</v>
      </c>
      <c r="B44" s="37" t="s">
        <v>2</v>
      </c>
      <c r="C44" s="37"/>
      <c r="D44" s="37"/>
      <c r="E44" s="4">
        <f>23729.6</f>
        <v>23729.6</v>
      </c>
      <c r="F44" s="11"/>
    </row>
    <row r="45" spans="1:6" ht="27.75" customHeight="1">
      <c r="A45" s="24" t="s">
        <v>28</v>
      </c>
      <c r="B45" s="45" t="s">
        <v>67</v>
      </c>
      <c r="C45" s="45"/>
      <c r="D45" s="45"/>
      <c r="E45" s="5">
        <f>E46+E47</f>
        <v>24479.4</v>
      </c>
      <c r="F45" s="19"/>
    </row>
    <row r="46" spans="1:6" ht="12.75">
      <c r="A46" s="21" t="s">
        <v>29</v>
      </c>
      <c r="B46" s="37" t="s">
        <v>41</v>
      </c>
      <c r="C46" s="37"/>
      <c r="D46" s="37"/>
      <c r="E46" s="4">
        <f>22056.2</f>
        <v>22056.2</v>
      </c>
      <c r="F46" s="11"/>
    </row>
    <row r="47" spans="1:6" ht="18" customHeight="1">
      <c r="A47" s="21" t="s">
        <v>53</v>
      </c>
      <c r="B47" s="39" t="s">
        <v>68</v>
      </c>
      <c r="C47" s="39"/>
      <c r="D47" s="39"/>
      <c r="E47" s="4">
        <f>2423.2</f>
        <v>2423.2</v>
      </c>
      <c r="F47" s="12"/>
    </row>
    <row r="48" spans="1:6" ht="12.75">
      <c r="A48" s="24" t="s">
        <v>30</v>
      </c>
      <c r="B48" s="35" t="s">
        <v>42</v>
      </c>
      <c r="C48" s="35"/>
      <c r="D48" s="35"/>
      <c r="E48" s="5">
        <f>E50+E51+E52+E49</f>
        <v>15098.4</v>
      </c>
      <c r="F48" s="19"/>
    </row>
    <row r="49" spans="1:6" s="8" customFormat="1" ht="12.75">
      <c r="A49" s="27" t="s">
        <v>46</v>
      </c>
      <c r="B49" s="28" t="s">
        <v>47</v>
      </c>
      <c r="C49" s="28"/>
      <c r="D49" s="29"/>
      <c r="E49" s="9">
        <f>304</f>
        <v>304</v>
      </c>
      <c r="F49" s="15"/>
    </row>
    <row r="50" spans="1:6" ht="12.75">
      <c r="A50" s="21" t="s">
        <v>31</v>
      </c>
      <c r="B50" s="37" t="s">
        <v>4</v>
      </c>
      <c r="C50" s="37"/>
      <c r="D50" s="37"/>
      <c r="E50" s="4">
        <f>110.4+40+163.3+36.7</f>
        <v>350.40000000000003</v>
      </c>
      <c r="F50" s="11"/>
    </row>
    <row r="51" spans="1:6" ht="12.75">
      <c r="A51" s="21" t="s">
        <v>32</v>
      </c>
      <c r="B51" s="37" t="s">
        <v>54</v>
      </c>
      <c r="C51" s="37"/>
      <c r="D51" s="37"/>
      <c r="E51" s="4">
        <f>14444</f>
        <v>14444</v>
      </c>
      <c r="F51" s="11"/>
    </row>
    <row r="52" spans="1:6" ht="12.75" hidden="1">
      <c r="A52" s="21"/>
      <c r="B52" s="37"/>
      <c r="C52" s="37"/>
      <c r="D52" s="37"/>
      <c r="E52" s="4"/>
      <c r="F52" s="11"/>
    </row>
    <row r="53" spans="1:6" ht="12.75">
      <c r="A53" s="24" t="s">
        <v>33</v>
      </c>
      <c r="B53" s="35" t="s">
        <v>63</v>
      </c>
      <c r="C53" s="35"/>
      <c r="D53" s="35"/>
      <c r="E53" s="5">
        <f>E54</f>
        <v>70</v>
      </c>
      <c r="F53" s="19"/>
    </row>
    <row r="54" spans="1:6" ht="12.75">
      <c r="A54" s="21" t="s">
        <v>55</v>
      </c>
      <c r="B54" s="37" t="s">
        <v>64</v>
      </c>
      <c r="C54" s="37"/>
      <c r="D54" s="37"/>
      <c r="E54" s="4">
        <f>70</f>
        <v>70</v>
      </c>
      <c r="F54" s="11"/>
    </row>
    <row r="55" spans="1:6" ht="33.75" customHeight="1">
      <c r="A55" s="24" t="s">
        <v>56</v>
      </c>
      <c r="B55" s="38" t="s">
        <v>66</v>
      </c>
      <c r="C55" s="38"/>
      <c r="D55" s="38"/>
      <c r="E55" s="5">
        <f>E56+E57</f>
        <v>11555.8</v>
      </c>
      <c r="F55" s="19"/>
    </row>
    <row r="56" spans="1:6" ht="27" customHeight="1">
      <c r="A56" s="21" t="s">
        <v>57</v>
      </c>
      <c r="B56" s="36" t="s">
        <v>58</v>
      </c>
      <c r="C56" s="36"/>
      <c r="D56" s="36"/>
      <c r="E56" s="4">
        <f>11369</f>
        <v>11369</v>
      </c>
      <c r="F56" s="12"/>
    </row>
    <row r="57" spans="1:6" ht="15" customHeight="1">
      <c r="A57" s="21" t="s">
        <v>69</v>
      </c>
      <c r="B57" s="36" t="s">
        <v>70</v>
      </c>
      <c r="C57" s="36"/>
      <c r="D57" s="36"/>
      <c r="E57" s="4">
        <f>186.8</f>
        <v>186.8</v>
      </c>
      <c r="F57" s="12"/>
    </row>
    <row r="58" spans="1:6" ht="12.75">
      <c r="A58" s="23"/>
      <c r="B58" s="35" t="s">
        <v>43</v>
      </c>
      <c r="C58" s="35"/>
      <c r="D58" s="35"/>
      <c r="E58" s="5">
        <f>E13+E23+E26+E34+E38+E45+E53+E48+E55+E21</f>
        <v>244919.09999999998</v>
      </c>
      <c r="F58" s="19"/>
    </row>
    <row r="59" ht="8.25" customHeight="1">
      <c r="A59" s="2"/>
    </row>
    <row r="60" spans="1:6" ht="81" customHeight="1">
      <c r="A60" s="50"/>
      <c r="B60" s="50"/>
      <c r="C60" s="50"/>
      <c r="D60" s="51"/>
      <c r="E60" s="51"/>
      <c r="F60" s="7"/>
    </row>
    <row r="61" ht="12.75">
      <c r="A61" s="2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</sheetData>
  <mergeCells count="49">
    <mergeCell ref="A60:C60"/>
    <mergeCell ref="B43:D43"/>
    <mergeCell ref="B44:D44"/>
    <mergeCell ref="B45:D45"/>
    <mergeCell ref="B46:D46"/>
    <mergeCell ref="B47:D47"/>
    <mergeCell ref="D60:E60"/>
    <mergeCell ref="B16:D16"/>
    <mergeCell ref="B22:D22"/>
    <mergeCell ref="B35:D35"/>
    <mergeCell ref="B36:D36"/>
    <mergeCell ref="B21:D21"/>
    <mergeCell ref="B30:D30"/>
    <mergeCell ref="B32:D32"/>
    <mergeCell ref="B34:D34"/>
    <mergeCell ref="B31:D31"/>
    <mergeCell ref="B33:D33"/>
    <mergeCell ref="B25:D25"/>
    <mergeCell ref="B26:D26"/>
    <mergeCell ref="B27:D27"/>
    <mergeCell ref="B29:D29"/>
    <mergeCell ref="B12:D12"/>
    <mergeCell ref="B14:D14"/>
    <mergeCell ref="B13:D13"/>
    <mergeCell ref="B24:D24"/>
    <mergeCell ref="B15:D15"/>
    <mergeCell ref="B23:D23"/>
    <mergeCell ref="B17:D17"/>
    <mergeCell ref="B18:D18"/>
    <mergeCell ref="B19:D19"/>
    <mergeCell ref="B20:D20"/>
    <mergeCell ref="B58:D58"/>
    <mergeCell ref="B50:D50"/>
    <mergeCell ref="B51:D51"/>
    <mergeCell ref="B52:D52"/>
    <mergeCell ref="B55:D55"/>
    <mergeCell ref="B57:D57"/>
    <mergeCell ref="B53:D53"/>
    <mergeCell ref="B54:D54"/>
    <mergeCell ref="B28:D28"/>
    <mergeCell ref="E1:E7"/>
    <mergeCell ref="B48:D48"/>
    <mergeCell ref="B56:D56"/>
    <mergeCell ref="B38:D38"/>
    <mergeCell ref="B39:D39"/>
    <mergeCell ref="B40:D40"/>
    <mergeCell ref="B41:D41"/>
    <mergeCell ref="B42:D42"/>
    <mergeCell ref="A10:F10"/>
  </mergeCells>
  <printOptions/>
  <pageMargins left="0.59" right="0.55" top="0.4" bottom="0.26" header="0.32" footer="0.18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Зуля</cp:lastModifiedBy>
  <cp:lastPrinted>2011-04-21T03:09:45Z</cp:lastPrinted>
  <dcterms:created xsi:type="dcterms:W3CDTF">2007-09-30T09:20:57Z</dcterms:created>
  <dcterms:modified xsi:type="dcterms:W3CDTF">2011-04-21T03:09:52Z</dcterms:modified>
  <cp:category/>
  <cp:version/>
  <cp:contentType/>
  <cp:contentStatus/>
</cp:coreProperties>
</file>